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ditelna\Desktop\MOJE\PENÍZE\ROZPOČET\"/>
    </mc:Choice>
  </mc:AlternateContent>
  <xr:revisionPtr revIDLastSave="0" documentId="13_ncr:1_{80D98E5D-0A94-425F-B74D-E708118FBE8F}" xr6:coauthVersionLast="45" xr6:coauthVersionMax="45" xr10:uidLastSave="{00000000-0000-0000-0000-000000000000}"/>
  <bookViews>
    <workbookView xWindow="12630" yWindow="285" windowWidth="15585" windowHeight="14475" xr2:uid="{00000000-000D-0000-FFFF-FFFF00000000}"/>
  </bookViews>
  <sheets>
    <sheet name="návrh rozpočtu" sheetId="1" r:id="rId1"/>
    <sheet name="návrh výhledu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E44" i="1"/>
  <c r="C25" i="2" l="1"/>
  <c r="C30" i="2"/>
  <c r="C22" i="2"/>
  <c r="E69" i="1" l="1"/>
  <c r="E72" i="1" s="1"/>
  <c r="E74" i="1" s="1"/>
  <c r="D69" i="1"/>
  <c r="D74" i="1" s="1"/>
  <c r="E59" i="1"/>
  <c r="D59" i="1"/>
  <c r="E56" i="1"/>
  <c r="D56" i="1"/>
  <c r="E48" i="1"/>
  <c r="D48" i="1"/>
  <c r="D44" i="1"/>
  <c r="E28" i="1"/>
  <c r="D28" i="1"/>
  <c r="E25" i="1"/>
  <c r="D25" i="1"/>
  <c r="E21" i="1"/>
  <c r="D21" i="1"/>
  <c r="D16" i="1"/>
  <c r="D63" i="1" l="1"/>
  <c r="E63" i="1"/>
  <c r="D79" i="1"/>
  <c r="E79" i="1"/>
  <c r="C26" i="2"/>
  <c r="C59" i="1"/>
  <c r="D22" i="2"/>
  <c r="D25" i="2" s="1"/>
  <c r="D30" i="2" s="1"/>
  <c r="D32" i="2" s="1"/>
  <c r="D81" i="1" l="1"/>
  <c r="E81" i="1"/>
  <c r="C32" i="2" l="1"/>
  <c r="C69" i="1"/>
  <c r="C56" i="1"/>
  <c r="C48" i="1"/>
  <c r="C44" i="1"/>
  <c r="C28" i="1"/>
  <c r="C25" i="1"/>
  <c r="C21" i="1"/>
  <c r="C16" i="1"/>
  <c r="C63" i="1" l="1"/>
  <c r="C72" i="1"/>
  <c r="C74" i="1" s="1"/>
  <c r="C79" i="1" s="1"/>
  <c r="C81" i="1" l="1"/>
</calcChain>
</file>

<file path=xl/sharedStrings.xml><?xml version="1.0" encoding="utf-8"?>
<sst xmlns="http://schemas.openxmlformats.org/spreadsheetml/2006/main" count="95" uniqueCount="83">
  <si>
    <t>Su</t>
  </si>
  <si>
    <t>NÁKLADY</t>
  </si>
  <si>
    <t>v Kč</t>
  </si>
  <si>
    <t>Učební pomůcky, učebnice, sešity</t>
  </si>
  <si>
    <t>Kancelářské potřeby, tonery</t>
  </si>
  <si>
    <t>Čistící a hygienické potřeby</t>
  </si>
  <si>
    <t>Drobný materiál - provoz, opravy</t>
  </si>
  <si>
    <t>Časopisy, tisk, předplatné, knihy</t>
  </si>
  <si>
    <t>Pracovní a ochranné pomůcky</t>
  </si>
  <si>
    <t>Drobný dlouhodobý majetek do 1.000,-</t>
  </si>
  <si>
    <t>Léky a zdravotnický materiál</t>
  </si>
  <si>
    <t>Celkem materiál</t>
  </si>
  <si>
    <t>Spotřeba plynu</t>
  </si>
  <si>
    <t>Spotřeba elektřiny</t>
  </si>
  <si>
    <t>Spotřeba vody</t>
  </si>
  <si>
    <t>Celkem energie</t>
  </si>
  <si>
    <t>Opravy v budovách</t>
  </si>
  <si>
    <t>Opravy majetku</t>
  </si>
  <si>
    <t>Celkem náklady na opravy</t>
  </si>
  <si>
    <t>cestovné - DVPP, doprovod žáků</t>
  </si>
  <si>
    <t>Celkem cestovné</t>
  </si>
  <si>
    <t>Telefonní a internetové poplatky</t>
  </si>
  <si>
    <t>Drobný dlouhodobý nehmotný majetek - upgrade</t>
  </si>
  <si>
    <t>Vývoz popelnic</t>
  </si>
  <si>
    <t>Stravné žáci</t>
  </si>
  <si>
    <t>Stravné zaměstnanci</t>
  </si>
  <si>
    <t>Režijní náklady stravné</t>
  </si>
  <si>
    <t>Dovoz stravy</t>
  </si>
  <si>
    <t>Poštovné</t>
  </si>
  <si>
    <t>Vedení účetnictví a mezd</t>
  </si>
  <si>
    <t>Další vzdělávání zaměstnanců</t>
  </si>
  <si>
    <t xml:space="preserve">Ostatní drobné služby </t>
  </si>
  <si>
    <t>Zabezpečení budovy</t>
  </si>
  <si>
    <t>Bankovní poplatky</t>
  </si>
  <si>
    <t>Celkem služby</t>
  </si>
  <si>
    <t>Dohody o provedení práce</t>
  </si>
  <si>
    <t>Mzdy v zaměstnaneckém poměru</t>
  </si>
  <si>
    <t>Celkem mzdové náklady</t>
  </si>
  <si>
    <t>Kooperativa 4,2 promile</t>
  </si>
  <si>
    <t>Zákonné sociální náklady</t>
  </si>
  <si>
    <t>Pojištění odpovědnosti</t>
  </si>
  <si>
    <t>Pojištění právní ochrany</t>
  </si>
  <si>
    <t>Celkem poplatky a pojištění</t>
  </si>
  <si>
    <t>Pořízení drobného dl. hm. a nehm. majetku</t>
  </si>
  <si>
    <t>Celkem pořízení DDHM a DDNHM</t>
  </si>
  <si>
    <t>ESF - šablony</t>
  </si>
  <si>
    <t>NÁKLADY CELKEM</t>
  </si>
  <si>
    <t>VÝNOSY</t>
  </si>
  <si>
    <t>Úplata za vzdělávání - MŠ</t>
  </si>
  <si>
    <t>Úplata za vzdělávání - ŠD</t>
  </si>
  <si>
    <t>Úplata za zájmové kroužky</t>
  </si>
  <si>
    <t>Výnosy celkem</t>
  </si>
  <si>
    <t>Dotace od zřizovatele - DPP</t>
  </si>
  <si>
    <t>Dotace od zřizovatele - provoz</t>
  </si>
  <si>
    <t>Dotace od zřizovatele - celkem</t>
  </si>
  <si>
    <t>Dotace - krajský úřad (státní rozpočet)</t>
  </si>
  <si>
    <t>VÝNOSY CELKEM</t>
  </si>
  <si>
    <t>VÝSLEDEK HOSPODAŘENÍ</t>
  </si>
  <si>
    <t>Revize a servis</t>
  </si>
  <si>
    <t>NÁKLADY v Kč</t>
  </si>
  <si>
    <t>Materiál a pomůcky</t>
  </si>
  <si>
    <t>Energie</t>
  </si>
  <si>
    <t>Opravy a údržba</t>
  </si>
  <si>
    <t>Cestovné</t>
  </si>
  <si>
    <t>Služby</t>
  </si>
  <si>
    <t>Kooperativa</t>
  </si>
  <si>
    <t>Pojištění</t>
  </si>
  <si>
    <t>Pořízení DDHM a DDNHM</t>
  </si>
  <si>
    <t>VÝNOSY v Kč</t>
  </si>
  <si>
    <t>Dotace od zřizovatele</t>
  </si>
  <si>
    <t>Dotace - krajský úřad</t>
  </si>
  <si>
    <t>Ostatní výnosy</t>
  </si>
  <si>
    <t>Výsledek hospodaření</t>
  </si>
  <si>
    <t>rok 2022</t>
  </si>
  <si>
    <t>ESF</t>
  </si>
  <si>
    <t>Schválený rozpočet r. 2020</t>
  </si>
  <si>
    <t>Předpokládaný rozpočet                  k 31. 12. 2020</t>
  </si>
  <si>
    <t>Návrh rozpočtu    na rok 2021</t>
  </si>
  <si>
    <t>rok 2023</t>
  </si>
  <si>
    <t>Rozpočet na rok 2021 byl schválen dne 21. 12. 2020 opatřením starosty č. 77/2020.</t>
  </si>
  <si>
    <t>Střednědobý výhled na roky 2022 a 2023 byl schválen dne 21. 12. 2020 opatřením starosty č. 77/2020.</t>
  </si>
  <si>
    <r>
      <t xml:space="preserve">Základní škola a Mateřská škola Mošnov, příspěvková organizace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charset val="238"/>
        <scheme val="minor"/>
      </rPr>
      <t>Střednědobý výhled na roky 2022 - 2023</t>
    </r>
  </si>
  <si>
    <r>
      <t xml:space="preserve">Základní škola a Mateřská škola Mošnov, příspěvková organizace             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charset val="238"/>
        <scheme val="minor"/>
      </rPr>
      <t>Rozpočet na rok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</si>
</sst>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Fill="1" applyBorder="1" applyAlignment="1">
      <alignment horizontal="left"/>
    </xf>
    <xf numFmtId="0" fontId="1" fillId="2" borderId="2" xfId="0" applyFont="1" applyFill="1" applyBorder="1"/>
    <xf numFmtId="3" fontId="1" fillId="2" borderId="1" xfId="0" applyNumberFormat="1" applyFont="1" applyFill="1" applyBorder="1" applyAlignment="1">
      <alignment horizontal="right"/>
    </xf>
    <xf numFmtId="0" fontId="1" fillId="0" borderId="0" xfId="0" applyFont="1"/>
    <xf numFmtId="0" fontId="0" fillId="0" borderId="1" xfId="0" applyBorder="1" applyAlignment="1">
      <alignment horizontal="left"/>
    </xf>
    <xf numFmtId="0" fontId="0" fillId="0" borderId="2" xfId="0" applyFill="1" applyBorder="1"/>
    <xf numFmtId="0" fontId="0" fillId="0" borderId="2" xfId="0" applyBorder="1"/>
    <xf numFmtId="0" fontId="1" fillId="3" borderId="2" xfId="0" applyFont="1" applyFill="1" applyBorder="1"/>
    <xf numFmtId="0" fontId="0" fillId="0" borderId="0" xfId="0" applyFill="1" applyBorder="1"/>
    <xf numFmtId="0" fontId="1" fillId="0" borderId="1" xfId="0" applyFont="1" applyBorder="1" applyAlignment="1">
      <alignment horizontal="left"/>
    </xf>
    <xf numFmtId="0" fontId="0" fillId="3" borderId="2" xfId="0" applyFill="1" applyBorder="1"/>
    <xf numFmtId="0" fontId="1" fillId="0" borderId="2" xfId="0" applyFont="1" applyFill="1" applyBorder="1"/>
    <xf numFmtId="0" fontId="1" fillId="0" borderId="0" xfId="0" applyFont="1" applyFill="1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0" fontId="1" fillId="0" borderId="0" xfId="0" applyFont="1" applyFill="1" applyBorder="1"/>
    <xf numFmtId="3" fontId="0" fillId="0" borderId="0" xfId="0" applyNumberFormat="1" applyFill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1" fillId="2" borderId="1" xfId="0" applyFont="1" applyFill="1" applyBorder="1"/>
    <xf numFmtId="0" fontId="0" fillId="0" borderId="1" xfId="0" applyBorder="1"/>
    <xf numFmtId="0" fontId="0" fillId="3" borderId="1" xfId="0" applyFill="1" applyBorder="1"/>
    <xf numFmtId="3" fontId="0" fillId="3" borderId="1" xfId="0" applyNumberFormat="1" applyFill="1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vertical="top"/>
    </xf>
    <xf numFmtId="3" fontId="0" fillId="0" borderId="0" xfId="0" applyNumberFormat="1" applyBorder="1"/>
    <xf numFmtId="0" fontId="1" fillId="0" borderId="0" xfId="0" applyFont="1" applyBorder="1"/>
    <xf numFmtId="3" fontId="1" fillId="0" borderId="0" xfId="0" applyNumberFormat="1" applyFont="1" applyBorder="1"/>
    <xf numFmtId="1" fontId="0" fillId="0" borderId="0" xfId="0" applyNumberFormat="1" applyBorder="1"/>
    <xf numFmtId="0" fontId="0" fillId="0" borderId="0" xfId="0" applyFont="1" applyFill="1" applyBorder="1"/>
    <xf numFmtId="3" fontId="0" fillId="0" borderId="0" xfId="0" applyNumberForma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left" vertical="top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AA4F0"/>
      <color rgb="FF66FFFF"/>
      <color rgb="FFCCFF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6"/>
  <sheetViews>
    <sheetView tabSelected="1" workbookViewId="0">
      <selection activeCell="B5" sqref="B5:E5"/>
    </sheetView>
  </sheetViews>
  <sheetFormatPr defaultRowHeight="15" x14ac:dyDescent="0.25"/>
  <cols>
    <col min="1" max="1" width="9.140625" style="14"/>
    <col min="2" max="2" width="57.7109375" customWidth="1"/>
    <col min="3" max="5" width="16.140625" style="16" customWidth="1"/>
    <col min="6" max="6" width="14.42578125" style="9" customWidth="1"/>
    <col min="7" max="7" width="16.140625" style="32" customWidth="1"/>
    <col min="8" max="9" width="9.140625" style="32"/>
    <col min="10" max="10" width="15.5703125" style="32" customWidth="1"/>
    <col min="11" max="17" width="9.140625" style="32"/>
  </cols>
  <sheetData>
    <row r="1" spans="1:17" ht="15" customHeight="1" x14ac:dyDescent="0.25">
      <c r="A1" s="43" t="s">
        <v>82</v>
      </c>
      <c r="B1" s="43"/>
      <c r="C1" s="43"/>
      <c r="D1" s="43"/>
      <c r="E1" s="43"/>
    </row>
    <row r="2" spans="1:17" x14ac:dyDescent="0.25">
      <c r="A2" s="43"/>
      <c r="B2" s="43"/>
      <c r="C2" s="43"/>
      <c r="D2" s="43"/>
      <c r="E2" s="43"/>
    </row>
    <row r="3" spans="1:17" x14ac:dyDescent="0.25">
      <c r="A3" s="43"/>
      <c r="B3" s="43"/>
      <c r="C3" s="43"/>
      <c r="D3" s="43"/>
      <c r="E3" s="43"/>
    </row>
    <row r="4" spans="1:17" ht="15" customHeight="1" x14ac:dyDescent="0.25">
      <c r="A4" s="43"/>
      <c r="B4" s="43"/>
      <c r="C4" s="43"/>
      <c r="D4" s="43"/>
      <c r="E4" s="43"/>
    </row>
    <row r="5" spans="1:17" ht="67.5" customHeight="1" x14ac:dyDescent="0.25">
      <c r="B5" s="42" t="s">
        <v>79</v>
      </c>
      <c r="C5" s="42"/>
      <c r="D5" s="42"/>
      <c r="E5" s="42"/>
    </row>
    <row r="6" spans="1:17" ht="45" customHeight="1" x14ac:dyDescent="0.25">
      <c r="A6" s="15"/>
      <c r="B6" s="15"/>
      <c r="C6" s="17" t="s">
        <v>75</v>
      </c>
      <c r="D6" s="17" t="s">
        <v>76</v>
      </c>
      <c r="E6" s="17" t="s">
        <v>77</v>
      </c>
      <c r="G6" s="31"/>
      <c r="H6" s="33"/>
      <c r="I6" s="31"/>
      <c r="J6" s="34"/>
    </row>
    <row r="7" spans="1:17" s="4" customFormat="1" x14ac:dyDescent="0.25">
      <c r="A7" s="1" t="s">
        <v>0</v>
      </c>
      <c r="B7" s="2" t="s">
        <v>1</v>
      </c>
      <c r="C7" s="3" t="s">
        <v>2</v>
      </c>
      <c r="D7" s="3"/>
      <c r="E7" s="3"/>
      <c r="F7" s="21"/>
      <c r="G7" s="34"/>
      <c r="H7" s="33"/>
      <c r="I7" s="32"/>
      <c r="J7" s="34"/>
      <c r="K7" s="32"/>
      <c r="L7" s="32"/>
      <c r="M7" s="32"/>
      <c r="N7" s="32"/>
      <c r="O7" s="35"/>
      <c r="P7" s="35"/>
      <c r="Q7" s="35"/>
    </row>
    <row r="8" spans="1:17" x14ac:dyDescent="0.25">
      <c r="A8" s="5">
        <v>501</v>
      </c>
      <c r="B8" s="6" t="s">
        <v>3</v>
      </c>
      <c r="C8" s="19">
        <v>40000</v>
      </c>
      <c r="D8" s="19">
        <v>40000</v>
      </c>
      <c r="E8" s="19">
        <v>40000</v>
      </c>
      <c r="G8" s="34"/>
      <c r="H8" s="33"/>
      <c r="J8" s="34"/>
    </row>
    <row r="9" spans="1:17" x14ac:dyDescent="0.25">
      <c r="A9" s="5"/>
      <c r="B9" s="6" t="s">
        <v>4</v>
      </c>
      <c r="C9" s="19">
        <v>25000</v>
      </c>
      <c r="D9" s="19">
        <v>23000</v>
      </c>
      <c r="E9" s="19">
        <v>25000</v>
      </c>
      <c r="G9" s="34"/>
      <c r="H9" s="33"/>
      <c r="J9" s="34"/>
    </row>
    <row r="10" spans="1:17" x14ac:dyDescent="0.25">
      <c r="A10" s="5"/>
      <c r="B10" s="6" t="s">
        <v>5</v>
      </c>
      <c r="C10" s="19">
        <v>10000</v>
      </c>
      <c r="D10" s="19">
        <v>11000</v>
      </c>
      <c r="E10" s="19">
        <v>10000</v>
      </c>
      <c r="G10" s="34"/>
      <c r="H10" s="33"/>
      <c r="J10" s="34"/>
    </row>
    <row r="11" spans="1:17" x14ac:dyDescent="0.25">
      <c r="A11" s="5"/>
      <c r="B11" s="6" t="s">
        <v>6</v>
      </c>
      <c r="C11" s="19">
        <v>10000</v>
      </c>
      <c r="D11" s="19">
        <v>8000</v>
      </c>
      <c r="E11" s="19">
        <v>10000</v>
      </c>
      <c r="G11" s="34"/>
      <c r="H11" s="33"/>
      <c r="J11" s="34"/>
    </row>
    <row r="12" spans="1:17" x14ac:dyDescent="0.25">
      <c r="A12" s="5"/>
      <c r="B12" s="6" t="s">
        <v>7</v>
      </c>
      <c r="C12" s="19">
        <v>6000</v>
      </c>
      <c r="D12" s="19">
        <v>5000</v>
      </c>
      <c r="E12" s="19">
        <v>6000</v>
      </c>
      <c r="G12" s="34"/>
      <c r="H12" s="33"/>
      <c r="J12" s="34"/>
    </row>
    <row r="13" spans="1:17" x14ac:dyDescent="0.25">
      <c r="A13" s="5"/>
      <c r="B13" s="7" t="s">
        <v>8</v>
      </c>
      <c r="C13" s="19">
        <v>2000</v>
      </c>
      <c r="D13" s="19">
        <v>2000</v>
      </c>
      <c r="E13" s="19">
        <v>2000</v>
      </c>
      <c r="G13" s="34"/>
      <c r="H13" s="33"/>
      <c r="J13" s="34"/>
    </row>
    <row r="14" spans="1:17" x14ac:dyDescent="0.25">
      <c r="A14" s="5"/>
      <c r="B14" s="7" t="s">
        <v>9</v>
      </c>
      <c r="C14" s="19">
        <v>6000</v>
      </c>
      <c r="D14" s="19">
        <v>4000</v>
      </c>
      <c r="E14" s="19">
        <v>5000</v>
      </c>
      <c r="G14" s="34"/>
      <c r="H14" s="33"/>
      <c r="J14" s="34"/>
    </row>
    <row r="15" spans="1:17" x14ac:dyDescent="0.25">
      <c r="A15" s="5"/>
      <c r="B15" s="7" t="s">
        <v>10</v>
      </c>
      <c r="C15" s="19">
        <v>1000</v>
      </c>
      <c r="D15" s="19">
        <v>4000</v>
      </c>
      <c r="E15" s="19">
        <v>1000</v>
      </c>
      <c r="G15" s="36"/>
      <c r="H15" s="33"/>
      <c r="I15" s="35"/>
      <c r="J15" s="36"/>
      <c r="K15" s="35"/>
      <c r="L15" s="35"/>
      <c r="M15" s="35"/>
      <c r="N15" s="35"/>
    </row>
    <row r="16" spans="1:17" s="4" customFormat="1" x14ac:dyDescent="0.25">
      <c r="A16" s="1"/>
      <c r="B16" s="8" t="s">
        <v>11</v>
      </c>
      <c r="C16" s="20">
        <f>SUM(C8:C15)</f>
        <v>100000</v>
      </c>
      <c r="D16" s="20">
        <f>SUM(D8:D15)</f>
        <v>97000</v>
      </c>
      <c r="E16" s="20">
        <f>SUM(E8:E15)</f>
        <v>99000</v>
      </c>
      <c r="F16" s="21"/>
      <c r="G16" s="34"/>
      <c r="H16" s="33"/>
      <c r="I16" s="32"/>
      <c r="J16" s="34"/>
      <c r="K16" s="32"/>
      <c r="L16" s="32"/>
      <c r="M16" s="32"/>
      <c r="N16" s="32"/>
      <c r="O16" s="35"/>
      <c r="P16" s="35"/>
      <c r="Q16" s="35"/>
    </row>
    <row r="17" spans="1:17" x14ac:dyDescent="0.25">
      <c r="A17" s="5"/>
      <c r="B17" s="7"/>
      <c r="C17" s="19"/>
      <c r="D17" s="19"/>
      <c r="E17" s="19"/>
      <c r="G17" s="34"/>
      <c r="H17" s="33"/>
      <c r="J17" s="34"/>
    </row>
    <row r="18" spans="1:17" x14ac:dyDescent="0.25">
      <c r="A18" s="5">
        <v>502</v>
      </c>
      <c r="B18" s="7" t="s">
        <v>12</v>
      </c>
      <c r="C18" s="19">
        <v>90000</v>
      </c>
      <c r="D18" s="19">
        <v>72000</v>
      </c>
      <c r="E18" s="19">
        <v>90000</v>
      </c>
      <c r="G18" s="34"/>
      <c r="H18" s="33"/>
      <c r="J18" s="34"/>
    </row>
    <row r="19" spans="1:17" x14ac:dyDescent="0.25">
      <c r="A19" s="5"/>
      <c r="B19" s="7" t="s">
        <v>13</v>
      </c>
      <c r="C19" s="19">
        <v>65000</v>
      </c>
      <c r="D19" s="19">
        <v>53000</v>
      </c>
      <c r="E19" s="19">
        <v>65000</v>
      </c>
      <c r="G19" s="34"/>
      <c r="H19" s="33"/>
      <c r="J19" s="34"/>
    </row>
    <row r="20" spans="1:17" x14ac:dyDescent="0.25">
      <c r="A20" s="5"/>
      <c r="B20" s="7" t="s">
        <v>14</v>
      </c>
      <c r="C20" s="19">
        <v>18000</v>
      </c>
      <c r="D20" s="19">
        <v>12000</v>
      </c>
      <c r="E20" s="19">
        <v>18000</v>
      </c>
      <c r="G20" s="36"/>
      <c r="H20" s="37"/>
      <c r="I20" s="35"/>
      <c r="J20" s="36"/>
      <c r="K20" s="35"/>
      <c r="L20" s="35"/>
      <c r="M20" s="35"/>
      <c r="N20" s="35"/>
    </row>
    <row r="21" spans="1:17" s="4" customFormat="1" x14ac:dyDescent="0.25">
      <c r="A21" s="10"/>
      <c r="B21" s="8" t="s">
        <v>15</v>
      </c>
      <c r="C21" s="20">
        <f>SUM(C18:C20)</f>
        <v>173000</v>
      </c>
      <c r="D21" s="20">
        <f>SUM(D18:D20)</f>
        <v>137000</v>
      </c>
      <c r="E21" s="20">
        <f>SUM(E18:E20)</f>
        <v>173000</v>
      </c>
      <c r="F21" s="38"/>
      <c r="G21" s="34"/>
      <c r="H21" s="37"/>
      <c r="I21" s="32"/>
      <c r="J21" s="34"/>
      <c r="K21" s="32"/>
      <c r="L21" s="32"/>
      <c r="M21" s="32"/>
      <c r="N21" s="32"/>
      <c r="O21" s="35"/>
      <c r="P21" s="35"/>
      <c r="Q21" s="35"/>
    </row>
    <row r="22" spans="1:17" x14ac:dyDescent="0.25">
      <c r="A22" s="5"/>
      <c r="B22" s="7"/>
      <c r="C22" s="19"/>
      <c r="D22" s="19"/>
      <c r="E22" s="19"/>
      <c r="G22" s="34"/>
      <c r="H22" s="37"/>
      <c r="J22" s="34"/>
    </row>
    <row r="23" spans="1:17" x14ac:dyDescent="0.25">
      <c r="A23" s="5">
        <v>511</v>
      </c>
      <c r="B23" s="7" t="s">
        <v>16</v>
      </c>
      <c r="C23" s="19">
        <v>3000</v>
      </c>
      <c r="D23" s="19">
        <v>1000</v>
      </c>
      <c r="E23" s="19">
        <v>3000</v>
      </c>
      <c r="G23" s="34"/>
      <c r="H23" s="37"/>
      <c r="J23" s="34"/>
    </row>
    <row r="24" spans="1:17" x14ac:dyDescent="0.25">
      <c r="A24" s="5"/>
      <c r="B24" s="7" t="s">
        <v>17</v>
      </c>
      <c r="C24" s="19">
        <v>3000</v>
      </c>
      <c r="D24" s="19">
        <v>0</v>
      </c>
      <c r="E24" s="19">
        <v>2000</v>
      </c>
      <c r="G24" s="34"/>
      <c r="H24" s="37"/>
      <c r="J24" s="34"/>
    </row>
    <row r="25" spans="1:17" s="4" customFormat="1" x14ac:dyDescent="0.25">
      <c r="A25" s="10"/>
      <c r="B25" s="8" t="s">
        <v>18</v>
      </c>
      <c r="C25" s="20">
        <f>SUM(C23:C24)</f>
        <v>6000</v>
      </c>
      <c r="D25" s="20">
        <f>SUM(D23:D24)</f>
        <v>1000</v>
      </c>
      <c r="E25" s="20">
        <f>SUM(E23:E24)</f>
        <v>5000</v>
      </c>
      <c r="F25" s="21"/>
      <c r="G25" s="36"/>
      <c r="H25" s="37"/>
      <c r="I25" s="35"/>
      <c r="J25" s="36"/>
      <c r="K25" s="35"/>
      <c r="L25" s="35"/>
      <c r="M25" s="35"/>
      <c r="N25" s="35"/>
      <c r="O25" s="35"/>
      <c r="P25" s="35"/>
      <c r="Q25" s="35"/>
    </row>
    <row r="26" spans="1:17" x14ac:dyDescent="0.25">
      <c r="A26" s="5"/>
      <c r="B26" s="7"/>
      <c r="C26" s="19"/>
      <c r="D26" s="19"/>
      <c r="E26" s="19"/>
      <c r="G26" s="34"/>
      <c r="H26" s="37"/>
      <c r="J26" s="34"/>
    </row>
    <row r="27" spans="1:17" x14ac:dyDescent="0.25">
      <c r="A27" s="5">
        <v>512</v>
      </c>
      <c r="B27" s="7" t="s">
        <v>19</v>
      </c>
      <c r="C27" s="19">
        <v>6000</v>
      </c>
      <c r="D27" s="19">
        <v>1000</v>
      </c>
      <c r="E27" s="19">
        <v>2000</v>
      </c>
      <c r="G27" s="36"/>
      <c r="H27" s="37"/>
      <c r="J27" s="34"/>
    </row>
    <row r="28" spans="1:17" x14ac:dyDescent="0.25">
      <c r="A28" s="5"/>
      <c r="B28" s="8" t="s">
        <v>20</v>
      </c>
      <c r="C28" s="20">
        <f>SUM(C27)</f>
        <v>6000</v>
      </c>
      <c r="D28" s="20">
        <f>SUM(D27)</f>
        <v>1000</v>
      </c>
      <c r="E28" s="20">
        <f>SUM(E27)</f>
        <v>2000</v>
      </c>
      <c r="G28" s="34"/>
      <c r="H28" s="37"/>
      <c r="J28" s="34"/>
    </row>
    <row r="29" spans="1:17" x14ac:dyDescent="0.25">
      <c r="A29" s="5"/>
      <c r="B29" s="7"/>
      <c r="C29" s="19"/>
      <c r="D29" s="19"/>
      <c r="E29" s="19"/>
      <c r="G29" s="34"/>
      <c r="H29" s="37"/>
      <c r="J29" s="34"/>
    </row>
    <row r="30" spans="1:17" x14ac:dyDescent="0.25">
      <c r="A30" s="5">
        <v>518</v>
      </c>
      <c r="B30" s="7" t="s">
        <v>21</v>
      </c>
      <c r="C30" s="19">
        <v>35000</v>
      </c>
      <c r="D30" s="19">
        <v>32000</v>
      </c>
      <c r="E30" s="19">
        <v>35000</v>
      </c>
      <c r="G30" s="34"/>
      <c r="H30" s="37"/>
      <c r="J30" s="34"/>
    </row>
    <row r="31" spans="1:17" x14ac:dyDescent="0.25">
      <c r="A31" s="5"/>
      <c r="B31" s="7" t="s">
        <v>22</v>
      </c>
      <c r="C31" s="19">
        <v>20000</v>
      </c>
      <c r="D31" s="19">
        <v>35000</v>
      </c>
      <c r="E31" s="19">
        <v>20000</v>
      </c>
      <c r="G31" s="34"/>
      <c r="H31" s="37"/>
      <c r="J31" s="34"/>
    </row>
    <row r="32" spans="1:17" x14ac:dyDescent="0.25">
      <c r="A32" s="5"/>
      <c r="B32" s="7" t="s">
        <v>23</v>
      </c>
      <c r="C32" s="19">
        <v>5000</v>
      </c>
      <c r="D32" s="19">
        <v>5000</v>
      </c>
      <c r="E32" s="19">
        <v>5000</v>
      </c>
      <c r="G32" s="34"/>
      <c r="H32" s="37"/>
      <c r="J32" s="34"/>
    </row>
    <row r="33" spans="1:17" x14ac:dyDescent="0.25">
      <c r="A33" s="5"/>
      <c r="B33" s="7" t="s">
        <v>58</v>
      </c>
      <c r="C33" s="19">
        <v>100000</v>
      </c>
      <c r="D33" s="19">
        <v>100000</v>
      </c>
      <c r="E33" s="19">
        <v>100000</v>
      </c>
      <c r="G33" s="34"/>
      <c r="H33" s="34"/>
    </row>
    <row r="34" spans="1:17" x14ac:dyDescent="0.25">
      <c r="A34" s="5"/>
      <c r="B34" s="7" t="s">
        <v>24</v>
      </c>
      <c r="C34" s="19">
        <v>80000</v>
      </c>
      <c r="D34" s="19">
        <v>80000</v>
      </c>
      <c r="E34" s="19">
        <v>80000</v>
      </c>
      <c r="G34" s="34"/>
      <c r="H34" s="34"/>
    </row>
    <row r="35" spans="1:17" x14ac:dyDescent="0.25">
      <c r="A35" s="5"/>
      <c r="B35" s="7" t="s">
        <v>25</v>
      </c>
      <c r="C35" s="19">
        <v>15000</v>
      </c>
      <c r="D35" s="19">
        <v>15000</v>
      </c>
      <c r="E35" s="19">
        <v>15000</v>
      </c>
      <c r="G35" s="34"/>
      <c r="H35" s="34"/>
    </row>
    <row r="36" spans="1:17" x14ac:dyDescent="0.25">
      <c r="A36" s="5"/>
      <c r="B36" s="7" t="s">
        <v>26</v>
      </c>
      <c r="C36" s="19">
        <v>65000</v>
      </c>
      <c r="D36" s="19">
        <v>65000</v>
      </c>
      <c r="E36" s="19">
        <v>65000</v>
      </c>
      <c r="G36" s="34"/>
      <c r="H36" s="34"/>
    </row>
    <row r="37" spans="1:17" x14ac:dyDescent="0.25">
      <c r="A37" s="5"/>
      <c r="B37" s="7" t="s">
        <v>27</v>
      </c>
      <c r="C37" s="19">
        <v>70000</v>
      </c>
      <c r="D37" s="19">
        <v>70000</v>
      </c>
      <c r="E37" s="19">
        <v>70000</v>
      </c>
      <c r="G37" s="34"/>
      <c r="H37" s="34"/>
    </row>
    <row r="38" spans="1:17" x14ac:dyDescent="0.25">
      <c r="A38" s="5"/>
      <c r="B38" s="7" t="s">
        <v>28</v>
      </c>
      <c r="C38" s="19">
        <v>2000</v>
      </c>
      <c r="D38" s="19">
        <v>2000</v>
      </c>
      <c r="E38" s="19">
        <v>2000</v>
      </c>
      <c r="G38" s="34"/>
      <c r="H38" s="34"/>
    </row>
    <row r="39" spans="1:17" x14ac:dyDescent="0.25">
      <c r="A39" s="5"/>
      <c r="B39" s="7" t="s">
        <v>29</v>
      </c>
      <c r="C39" s="19">
        <v>110000</v>
      </c>
      <c r="D39" s="19">
        <v>115000</v>
      </c>
      <c r="E39" s="19">
        <v>120000</v>
      </c>
      <c r="G39" s="34"/>
      <c r="H39" s="34"/>
    </row>
    <row r="40" spans="1:17" x14ac:dyDescent="0.25">
      <c r="A40" s="5"/>
      <c r="B40" s="7" t="s">
        <v>30</v>
      </c>
      <c r="C40" s="19">
        <v>10000</v>
      </c>
      <c r="D40" s="19">
        <v>8000</v>
      </c>
      <c r="E40" s="19">
        <v>8000</v>
      </c>
      <c r="G40" s="34"/>
      <c r="H40" s="39"/>
    </row>
    <row r="41" spans="1:17" x14ac:dyDescent="0.25">
      <c r="A41" s="5"/>
      <c r="B41" s="7" t="s">
        <v>31</v>
      </c>
      <c r="C41" s="19">
        <v>20000</v>
      </c>
      <c r="D41" s="19">
        <v>16000</v>
      </c>
      <c r="E41" s="19">
        <v>20000</v>
      </c>
      <c r="G41" s="34"/>
      <c r="H41" s="34"/>
    </row>
    <row r="42" spans="1:17" x14ac:dyDescent="0.25">
      <c r="A42" s="5"/>
      <c r="B42" s="7" t="s">
        <v>32</v>
      </c>
      <c r="C42" s="19">
        <v>23000</v>
      </c>
      <c r="D42" s="19">
        <v>23000</v>
      </c>
      <c r="E42" s="19">
        <v>23000</v>
      </c>
      <c r="G42" s="34"/>
      <c r="H42" s="37"/>
      <c r="J42" s="34"/>
    </row>
    <row r="43" spans="1:17" x14ac:dyDescent="0.25">
      <c r="A43" s="5">
        <v>569</v>
      </c>
      <c r="B43" s="7" t="s">
        <v>33</v>
      </c>
      <c r="C43" s="19">
        <v>9000</v>
      </c>
      <c r="D43" s="19">
        <v>9000</v>
      </c>
      <c r="E43" s="19">
        <v>9000</v>
      </c>
      <c r="G43" s="36"/>
      <c r="H43" s="37"/>
      <c r="I43" s="35"/>
      <c r="J43" s="36"/>
      <c r="K43" s="35"/>
      <c r="L43" s="35"/>
      <c r="M43" s="35"/>
      <c r="N43" s="35"/>
    </row>
    <row r="44" spans="1:17" s="4" customFormat="1" x14ac:dyDescent="0.25">
      <c r="A44" s="10"/>
      <c r="B44" s="8" t="s">
        <v>34</v>
      </c>
      <c r="C44" s="20">
        <f>SUM(C30:C43)</f>
        <v>564000</v>
      </c>
      <c r="D44" s="20">
        <f>SUM(D30:D43)</f>
        <v>575000</v>
      </c>
      <c r="E44" s="20">
        <f>SUM(E30:E43)</f>
        <v>572000</v>
      </c>
      <c r="F44" s="21"/>
      <c r="G44" s="34"/>
      <c r="H44" s="37"/>
      <c r="I44" s="32"/>
      <c r="J44" s="34"/>
      <c r="K44" s="32"/>
      <c r="L44" s="32"/>
      <c r="M44" s="32"/>
      <c r="N44" s="32"/>
      <c r="O44" s="35"/>
      <c r="P44" s="35"/>
      <c r="Q44" s="35"/>
    </row>
    <row r="45" spans="1:17" x14ac:dyDescent="0.25">
      <c r="A45" s="5"/>
      <c r="B45" s="7"/>
      <c r="C45" s="19"/>
      <c r="D45" s="19"/>
      <c r="E45" s="19"/>
      <c r="G45" s="34"/>
      <c r="H45" s="37"/>
      <c r="J45" s="34"/>
    </row>
    <row r="46" spans="1:17" x14ac:dyDescent="0.25">
      <c r="A46" s="5">
        <v>521</v>
      </c>
      <c r="B46" s="7" t="s">
        <v>35</v>
      </c>
      <c r="C46" s="19">
        <v>20000</v>
      </c>
      <c r="D46" s="19">
        <v>20000</v>
      </c>
      <c r="E46" s="19">
        <v>20000</v>
      </c>
      <c r="G46" s="34"/>
      <c r="H46" s="37"/>
      <c r="J46" s="34"/>
    </row>
    <row r="47" spans="1:17" x14ac:dyDescent="0.25">
      <c r="A47" s="5"/>
      <c r="B47" s="6" t="s">
        <v>36</v>
      </c>
      <c r="C47" s="19">
        <v>6200000</v>
      </c>
      <c r="D47" s="19">
        <v>5400000</v>
      </c>
      <c r="E47" s="19">
        <v>5600000</v>
      </c>
      <c r="G47" s="36"/>
      <c r="H47" s="37"/>
      <c r="I47" s="35"/>
      <c r="J47" s="36"/>
      <c r="K47" s="35"/>
      <c r="L47" s="35"/>
      <c r="M47" s="35"/>
      <c r="N47" s="35"/>
    </row>
    <row r="48" spans="1:17" s="4" customFormat="1" x14ac:dyDescent="0.25">
      <c r="A48" s="10"/>
      <c r="B48" s="8" t="s">
        <v>37</v>
      </c>
      <c r="C48" s="20">
        <f>SUM(C46:C47)</f>
        <v>6220000</v>
      </c>
      <c r="D48" s="20">
        <f>SUM(D46:D47)</f>
        <v>5420000</v>
      </c>
      <c r="E48" s="20">
        <f>SUM(E46:E47)</f>
        <v>5620000</v>
      </c>
      <c r="F48" s="21"/>
      <c r="G48" s="34"/>
      <c r="H48" s="37"/>
      <c r="I48" s="32"/>
      <c r="J48" s="34"/>
      <c r="K48" s="32"/>
      <c r="L48" s="32"/>
      <c r="M48" s="32"/>
      <c r="N48" s="32"/>
      <c r="O48" s="35"/>
      <c r="P48" s="35"/>
      <c r="Q48" s="35"/>
    </row>
    <row r="49" spans="1:17" x14ac:dyDescent="0.25">
      <c r="A49" s="5"/>
      <c r="B49" s="7"/>
      <c r="C49" s="19"/>
      <c r="D49" s="19"/>
      <c r="E49" s="19"/>
      <c r="G49" s="34"/>
      <c r="J49" s="34"/>
    </row>
    <row r="50" spans="1:17" x14ac:dyDescent="0.25">
      <c r="A50" s="5">
        <v>525</v>
      </c>
      <c r="B50" s="11" t="s">
        <v>38</v>
      </c>
      <c r="C50" s="20">
        <v>23000</v>
      </c>
      <c r="D50" s="20">
        <v>25000</v>
      </c>
      <c r="E50" s="20">
        <v>27000</v>
      </c>
      <c r="G50" s="34"/>
      <c r="H50" s="34"/>
      <c r="J50" s="34"/>
    </row>
    <row r="51" spans="1:17" x14ac:dyDescent="0.25">
      <c r="A51" s="5"/>
      <c r="B51" s="7"/>
      <c r="C51" s="19"/>
      <c r="D51" s="19"/>
      <c r="E51" s="19"/>
      <c r="G51" s="34"/>
      <c r="H51" s="34"/>
      <c r="J51" s="34"/>
    </row>
    <row r="52" spans="1:17" x14ac:dyDescent="0.25">
      <c r="A52" s="5">
        <v>527</v>
      </c>
      <c r="B52" s="11" t="s">
        <v>39</v>
      </c>
      <c r="C52" s="20">
        <v>34000</v>
      </c>
      <c r="D52" s="20">
        <v>34000</v>
      </c>
      <c r="E52" s="20">
        <v>34000</v>
      </c>
      <c r="F52" s="40"/>
      <c r="G52" s="34"/>
      <c r="H52" s="34"/>
      <c r="J52" s="34"/>
    </row>
    <row r="53" spans="1:17" x14ac:dyDescent="0.25">
      <c r="A53" s="5"/>
      <c r="B53" s="7"/>
      <c r="C53" s="19"/>
      <c r="D53" s="19"/>
      <c r="E53" s="19"/>
      <c r="G53" s="34"/>
      <c r="H53" s="34"/>
      <c r="J53" s="34"/>
    </row>
    <row r="54" spans="1:17" x14ac:dyDescent="0.25">
      <c r="A54" s="5">
        <v>549</v>
      </c>
      <c r="B54" s="7" t="s">
        <v>40</v>
      </c>
      <c r="C54" s="19">
        <v>8000</v>
      </c>
      <c r="D54" s="19">
        <v>8000</v>
      </c>
      <c r="E54" s="19">
        <v>8000</v>
      </c>
      <c r="G54" s="34"/>
      <c r="H54" s="34"/>
      <c r="J54" s="34"/>
    </row>
    <row r="55" spans="1:17" x14ac:dyDescent="0.25">
      <c r="A55" s="5"/>
      <c r="B55" s="7" t="s">
        <v>41</v>
      </c>
      <c r="C55" s="19">
        <v>15000</v>
      </c>
      <c r="D55" s="19">
        <v>15000</v>
      </c>
      <c r="E55" s="19">
        <v>15000</v>
      </c>
      <c r="G55" s="36"/>
      <c r="H55" s="34"/>
      <c r="I55" s="35"/>
      <c r="J55" s="36"/>
      <c r="K55" s="35"/>
      <c r="L55" s="35"/>
      <c r="M55" s="35"/>
      <c r="N55" s="35"/>
    </row>
    <row r="56" spans="1:17" s="4" customFormat="1" x14ac:dyDescent="0.25">
      <c r="A56" s="10"/>
      <c r="B56" s="8" t="s">
        <v>42</v>
      </c>
      <c r="C56" s="20">
        <f>SUM(C54:C55)</f>
        <v>23000</v>
      </c>
      <c r="D56" s="20">
        <f>SUM(D54:D55)</f>
        <v>23000</v>
      </c>
      <c r="E56" s="20">
        <f>SUM(E54:E55)</f>
        <v>23000</v>
      </c>
      <c r="F56" s="21"/>
      <c r="G56" s="34"/>
      <c r="H56" s="34"/>
      <c r="I56" s="32"/>
      <c r="J56" s="34"/>
      <c r="K56" s="32"/>
      <c r="L56" s="32"/>
      <c r="M56" s="32"/>
      <c r="N56" s="32"/>
      <c r="O56" s="35"/>
      <c r="P56" s="35"/>
      <c r="Q56" s="35"/>
    </row>
    <row r="57" spans="1:17" x14ac:dyDescent="0.25">
      <c r="A57" s="5"/>
      <c r="B57" s="7"/>
      <c r="C57" s="19"/>
      <c r="D57" s="19"/>
      <c r="E57" s="19"/>
      <c r="G57" s="34"/>
      <c r="H57" s="34"/>
      <c r="J57" s="34"/>
    </row>
    <row r="58" spans="1:17" x14ac:dyDescent="0.25">
      <c r="A58" s="5">
        <v>558</v>
      </c>
      <c r="B58" s="7" t="s">
        <v>43</v>
      </c>
      <c r="C58" s="19">
        <v>15000</v>
      </c>
      <c r="D58" s="19">
        <v>12000</v>
      </c>
      <c r="E58" s="19">
        <v>5000</v>
      </c>
      <c r="G58" s="36"/>
      <c r="H58" s="34"/>
      <c r="I58" s="35"/>
      <c r="J58" s="36"/>
      <c r="K58" s="35"/>
      <c r="L58" s="35"/>
      <c r="N58" s="35"/>
    </row>
    <row r="59" spans="1:17" s="4" customFormat="1" x14ac:dyDescent="0.25">
      <c r="A59" s="10"/>
      <c r="B59" s="8" t="s">
        <v>44</v>
      </c>
      <c r="C59" s="20">
        <f>SUM(C58)</f>
        <v>15000</v>
      </c>
      <c r="D59" s="20">
        <f>SUM(D58)</f>
        <v>12000</v>
      </c>
      <c r="E59" s="20">
        <f>SUM(E58)</f>
        <v>5000</v>
      </c>
      <c r="F59" s="21"/>
      <c r="G59" s="36"/>
      <c r="H59" s="34"/>
      <c r="I59" s="35"/>
      <c r="J59" s="36"/>
      <c r="K59" s="35"/>
      <c r="L59" s="35"/>
      <c r="M59" s="35"/>
      <c r="N59" s="35"/>
      <c r="O59" s="35"/>
      <c r="P59" s="35"/>
      <c r="Q59" s="35"/>
    </row>
    <row r="60" spans="1:17" s="13" customFormat="1" x14ac:dyDescent="0.25">
      <c r="A60" s="1"/>
      <c r="B60" s="12"/>
      <c r="C60" s="18"/>
      <c r="D60" s="18"/>
      <c r="E60" s="18"/>
      <c r="F60" s="21"/>
      <c r="G60" s="36"/>
      <c r="H60" s="34"/>
      <c r="I60" s="35"/>
      <c r="J60" s="36"/>
      <c r="K60" s="35"/>
      <c r="L60" s="35"/>
      <c r="M60" s="35"/>
      <c r="N60" s="35"/>
      <c r="O60" s="21"/>
      <c r="P60" s="21"/>
      <c r="Q60" s="21"/>
    </row>
    <row r="61" spans="1:17" s="13" customFormat="1" x14ac:dyDescent="0.25">
      <c r="A61" s="1"/>
      <c r="B61" s="12" t="s">
        <v>45</v>
      </c>
      <c r="C61" s="18">
        <v>500000</v>
      </c>
      <c r="D61" s="18">
        <v>500000</v>
      </c>
      <c r="E61" s="18">
        <v>266801</v>
      </c>
      <c r="F61" s="9"/>
      <c r="G61" s="36"/>
      <c r="H61" s="34"/>
      <c r="I61" s="35"/>
      <c r="J61" s="36"/>
      <c r="K61" s="35"/>
      <c r="L61" s="35"/>
      <c r="M61" s="35"/>
      <c r="N61" s="35"/>
      <c r="O61" s="21"/>
      <c r="P61" s="21"/>
      <c r="Q61" s="21"/>
    </row>
    <row r="62" spans="1:17" x14ac:dyDescent="0.25">
      <c r="A62" s="5"/>
      <c r="B62" s="7"/>
      <c r="C62" s="19"/>
      <c r="D62" s="19"/>
      <c r="E62" s="19"/>
      <c r="F62" s="41"/>
      <c r="G62" s="34"/>
      <c r="H62" s="34"/>
      <c r="J62" s="34"/>
    </row>
    <row r="63" spans="1:17" s="4" customFormat="1" x14ac:dyDescent="0.25">
      <c r="A63" s="10"/>
      <c r="B63" s="2" t="s">
        <v>46</v>
      </c>
      <c r="C63" s="3">
        <f>C16+C21+C25+C28+C44+C48+C50+C52+C56+C59+C61</f>
        <v>7664000</v>
      </c>
      <c r="D63" s="3">
        <f>D16+D21+D25+D28+D44+D48+D50+D52+D56+D59+D61</f>
        <v>6825000</v>
      </c>
      <c r="E63" s="3">
        <f>E16+E21+E25+E28+E44+E48+E50+E52+E56+E59+E61</f>
        <v>6826801</v>
      </c>
      <c r="F63" s="9"/>
      <c r="G63" s="36"/>
      <c r="H63" s="34"/>
      <c r="I63" s="35"/>
      <c r="J63" s="36"/>
      <c r="K63" s="35"/>
      <c r="L63" s="35"/>
      <c r="M63" s="35"/>
      <c r="N63" s="35"/>
      <c r="O63" s="35"/>
      <c r="P63" s="35"/>
      <c r="Q63" s="35"/>
    </row>
    <row r="64" spans="1:17" x14ac:dyDescent="0.25">
      <c r="A64" s="5"/>
      <c r="B64" s="7"/>
      <c r="C64" s="19"/>
      <c r="D64" s="19"/>
      <c r="E64" s="19"/>
      <c r="F64" s="21"/>
      <c r="G64" s="34"/>
      <c r="H64" s="34"/>
      <c r="J64" s="34"/>
    </row>
    <row r="65" spans="1:17" s="4" customFormat="1" x14ac:dyDescent="0.25">
      <c r="A65" s="10"/>
      <c r="B65" s="2" t="s">
        <v>47</v>
      </c>
      <c r="C65" s="3" t="s">
        <v>2</v>
      </c>
      <c r="D65" s="3"/>
      <c r="E65" s="3"/>
      <c r="F65" s="9"/>
      <c r="G65" s="36"/>
      <c r="H65" s="34"/>
      <c r="I65" s="35"/>
      <c r="J65" s="36"/>
      <c r="K65" s="35"/>
      <c r="L65" s="35"/>
      <c r="M65" s="35"/>
      <c r="N65" s="35"/>
      <c r="O65" s="35"/>
      <c r="P65" s="35"/>
      <c r="Q65" s="35"/>
    </row>
    <row r="66" spans="1:17" ht="15" customHeight="1" x14ac:dyDescent="0.25">
      <c r="A66" s="5">
        <v>602</v>
      </c>
      <c r="B66" s="7" t="s">
        <v>48</v>
      </c>
      <c r="C66" s="19">
        <v>70000</v>
      </c>
      <c r="D66" s="19">
        <v>50000</v>
      </c>
      <c r="E66" s="19">
        <v>70000</v>
      </c>
      <c r="F66" s="38"/>
      <c r="G66" s="34"/>
      <c r="H66" s="34"/>
      <c r="J66" s="34"/>
    </row>
    <row r="67" spans="1:17" x14ac:dyDescent="0.25">
      <c r="A67" s="5"/>
      <c r="B67" s="7" t="s">
        <v>49</v>
      </c>
      <c r="C67" s="19">
        <v>30000</v>
      </c>
      <c r="D67" s="19">
        <v>18000</v>
      </c>
      <c r="E67" s="19">
        <v>30000</v>
      </c>
      <c r="G67" s="34"/>
      <c r="H67" s="34"/>
      <c r="J67" s="34"/>
    </row>
    <row r="68" spans="1:17" x14ac:dyDescent="0.25">
      <c r="A68" s="5"/>
      <c r="B68" s="7" t="s">
        <v>50</v>
      </c>
      <c r="C68" s="19">
        <v>15000</v>
      </c>
      <c r="D68" s="19">
        <v>8000</v>
      </c>
      <c r="E68" s="19">
        <v>10000</v>
      </c>
      <c r="G68" s="34"/>
      <c r="H68" s="34"/>
      <c r="J68" s="34"/>
    </row>
    <row r="69" spans="1:17" s="4" customFormat="1" x14ac:dyDescent="0.25">
      <c r="A69" s="10"/>
      <c r="B69" s="8" t="s">
        <v>51</v>
      </c>
      <c r="C69" s="20">
        <f>SUM(C66:C68)</f>
        <v>115000</v>
      </c>
      <c r="D69" s="20">
        <f>SUM(D66:D68)</f>
        <v>76000</v>
      </c>
      <c r="E69" s="20">
        <f>SUM(E66:E68)</f>
        <v>110000</v>
      </c>
      <c r="F69" s="9"/>
      <c r="G69" s="36"/>
      <c r="H69" s="34"/>
      <c r="I69" s="35"/>
      <c r="J69" s="36"/>
      <c r="K69" s="35"/>
      <c r="L69" s="35"/>
      <c r="M69" s="35"/>
      <c r="N69" s="35"/>
      <c r="O69" s="35"/>
      <c r="P69" s="35"/>
      <c r="Q69" s="35"/>
    </row>
    <row r="70" spans="1:17" x14ac:dyDescent="0.25">
      <c r="A70" s="5"/>
      <c r="B70" s="7"/>
      <c r="C70" s="19"/>
      <c r="D70" s="19"/>
      <c r="E70" s="19"/>
      <c r="F70" s="21"/>
      <c r="G70" s="34"/>
      <c r="H70" s="34"/>
      <c r="J70" s="34"/>
    </row>
    <row r="71" spans="1:17" x14ac:dyDescent="0.25">
      <c r="A71" s="5"/>
      <c r="B71" s="7" t="s">
        <v>52</v>
      </c>
      <c r="C71" s="19">
        <v>20000</v>
      </c>
      <c r="D71" s="19">
        <v>20000</v>
      </c>
      <c r="E71" s="19">
        <v>20000</v>
      </c>
      <c r="G71" s="34"/>
      <c r="H71" s="34"/>
      <c r="J71" s="34"/>
    </row>
    <row r="72" spans="1:17" x14ac:dyDescent="0.25">
      <c r="A72" s="5"/>
      <c r="B72" s="7" t="s">
        <v>53</v>
      </c>
      <c r="C72" s="19">
        <f>(C16+C21+C25+C28+C44+C50+C52+C56+C59)-C69</f>
        <v>829000</v>
      </c>
      <c r="D72" s="19">
        <v>829000</v>
      </c>
      <c r="E72" s="19">
        <f>(E16+E21+E25+E28+E44+E50+E52+E56+E59)-E69</f>
        <v>830000</v>
      </c>
      <c r="G72" s="34"/>
      <c r="H72" s="34"/>
      <c r="J72" s="34"/>
    </row>
    <row r="73" spans="1:17" x14ac:dyDescent="0.25">
      <c r="A73" s="5"/>
      <c r="B73" s="6"/>
      <c r="C73" s="19"/>
      <c r="D73" s="19"/>
      <c r="E73" s="19"/>
      <c r="G73" s="34"/>
      <c r="H73" s="34"/>
      <c r="J73" s="34"/>
    </row>
    <row r="74" spans="1:17" s="4" customFormat="1" x14ac:dyDescent="0.25">
      <c r="A74" s="10"/>
      <c r="B74" s="8" t="s">
        <v>54</v>
      </c>
      <c r="C74" s="20">
        <f>SUM(C71:C72)</f>
        <v>849000</v>
      </c>
      <c r="D74" s="20">
        <f>SUM(D71:D72)</f>
        <v>849000</v>
      </c>
      <c r="E74" s="20">
        <f>SUM(E71:E72)</f>
        <v>850000</v>
      </c>
      <c r="F74" s="9"/>
      <c r="G74" s="34"/>
      <c r="H74" s="34"/>
      <c r="I74" s="32"/>
      <c r="J74" s="34"/>
      <c r="K74" s="32"/>
      <c r="L74" s="32"/>
      <c r="M74" s="32"/>
      <c r="N74" s="32"/>
      <c r="O74" s="35"/>
      <c r="P74" s="35"/>
      <c r="Q74" s="35"/>
    </row>
    <row r="75" spans="1:17" s="4" customFormat="1" x14ac:dyDescent="0.25">
      <c r="A75" s="10"/>
      <c r="B75" s="12"/>
      <c r="C75" s="18"/>
      <c r="D75" s="18"/>
      <c r="E75" s="18"/>
      <c r="F75" s="9"/>
      <c r="G75" s="36"/>
      <c r="H75" s="34"/>
      <c r="I75" s="35"/>
      <c r="J75" s="36"/>
      <c r="K75" s="35"/>
      <c r="L75" s="35"/>
      <c r="M75" s="35"/>
      <c r="N75" s="35"/>
      <c r="O75" s="35"/>
      <c r="P75" s="35"/>
      <c r="Q75" s="35"/>
    </row>
    <row r="76" spans="1:17" s="4" customFormat="1" x14ac:dyDescent="0.25">
      <c r="A76" s="10"/>
      <c r="B76" s="12" t="s">
        <v>55</v>
      </c>
      <c r="C76" s="18">
        <v>6200000</v>
      </c>
      <c r="D76" s="18">
        <v>5400000</v>
      </c>
      <c r="E76" s="18">
        <v>5600000</v>
      </c>
      <c r="F76" s="21"/>
      <c r="G76" s="36"/>
      <c r="H76" s="34"/>
      <c r="I76" s="35"/>
      <c r="J76" s="36"/>
      <c r="K76" s="35"/>
      <c r="L76" s="35"/>
      <c r="M76" s="35"/>
      <c r="N76" s="35"/>
      <c r="O76" s="35"/>
      <c r="P76" s="35"/>
      <c r="Q76" s="35"/>
    </row>
    <row r="77" spans="1:17" s="4" customFormat="1" x14ac:dyDescent="0.25">
      <c r="A77" s="10"/>
      <c r="B77" s="12" t="s">
        <v>45</v>
      </c>
      <c r="C77" s="18">
        <v>500000</v>
      </c>
      <c r="D77" s="18">
        <v>500000</v>
      </c>
      <c r="E77" s="18">
        <v>266801</v>
      </c>
      <c r="F77" s="21"/>
      <c r="G77" s="36"/>
      <c r="H77" s="34"/>
      <c r="I77" s="35"/>
      <c r="J77" s="36"/>
      <c r="K77" s="35"/>
      <c r="L77" s="35"/>
      <c r="M77" s="35"/>
      <c r="N77" s="35"/>
      <c r="O77" s="35"/>
      <c r="P77" s="35"/>
      <c r="Q77" s="35"/>
    </row>
    <row r="78" spans="1:17" x14ac:dyDescent="0.25">
      <c r="A78" s="5"/>
      <c r="B78" s="7"/>
      <c r="C78" s="19"/>
      <c r="D78" s="19"/>
      <c r="E78" s="19"/>
      <c r="F78" s="21"/>
      <c r="G78" s="36"/>
      <c r="H78" s="34"/>
      <c r="I78" s="35"/>
      <c r="J78" s="36"/>
      <c r="K78" s="35"/>
      <c r="L78" s="35"/>
      <c r="M78" s="35"/>
      <c r="N78" s="35"/>
    </row>
    <row r="79" spans="1:17" s="4" customFormat="1" x14ac:dyDescent="0.25">
      <c r="A79" s="10"/>
      <c r="B79" s="2" t="s">
        <v>56</v>
      </c>
      <c r="C79" s="3">
        <f>C69+C74+C76+C77</f>
        <v>7664000</v>
      </c>
      <c r="D79" s="3">
        <f>D69+D74+D76+D77</f>
        <v>6825000</v>
      </c>
      <c r="E79" s="3">
        <f>E69+E74+E76+E77</f>
        <v>6826801</v>
      </c>
      <c r="F79" s="21"/>
      <c r="G79" s="34"/>
      <c r="H79" s="34"/>
      <c r="I79" s="32"/>
      <c r="J79" s="34"/>
      <c r="K79" s="32"/>
      <c r="L79" s="32"/>
      <c r="M79" s="32"/>
      <c r="N79" s="32"/>
      <c r="O79" s="35"/>
      <c r="P79" s="35"/>
      <c r="Q79" s="35"/>
    </row>
    <row r="80" spans="1:17" x14ac:dyDescent="0.25">
      <c r="A80" s="5"/>
      <c r="B80" s="7"/>
      <c r="C80" s="19"/>
      <c r="D80" s="19"/>
      <c r="E80" s="19"/>
      <c r="G80" s="36"/>
      <c r="H80" s="34"/>
      <c r="I80" s="35"/>
      <c r="J80" s="36"/>
      <c r="K80" s="35"/>
      <c r="L80" s="35"/>
      <c r="M80" s="35"/>
      <c r="N80" s="35"/>
    </row>
    <row r="81" spans="1:10" x14ac:dyDescent="0.25">
      <c r="A81" s="5"/>
      <c r="B81" s="6" t="s">
        <v>57</v>
      </c>
      <c r="C81" s="19">
        <f>C79-C63</f>
        <v>0</v>
      </c>
      <c r="D81" s="19">
        <f>D79-D63</f>
        <v>0</v>
      </c>
      <c r="E81" s="19">
        <f>E79-E63</f>
        <v>0</v>
      </c>
      <c r="F81" s="21"/>
      <c r="G81" s="34"/>
      <c r="H81" s="34"/>
      <c r="J81" s="34"/>
    </row>
    <row r="82" spans="1:10" ht="15" customHeight="1" x14ac:dyDescent="0.25">
      <c r="C82" s="22"/>
      <c r="D82" s="22"/>
      <c r="E82" s="22"/>
      <c r="G82" s="34"/>
      <c r="H82" s="34"/>
      <c r="J82" s="34"/>
    </row>
    <row r="83" spans="1:10" ht="135" customHeight="1" x14ac:dyDescent="0.25">
      <c r="C83" s="22"/>
      <c r="D83" s="44"/>
      <c r="E83" s="44"/>
      <c r="G83" s="34"/>
      <c r="J83" s="34"/>
    </row>
    <row r="84" spans="1:10" x14ac:dyDescent="0.25">
      <c r="C84" s="22"/>
      <c r="D84" s="22"/>
      <c r="E84" s="22"/>
      <c r="G84" s="34"/>
      <c r="J84" s="34"/>
    </row>
    <row r="85" spans="1:10" x14ac:dyDescent="0.25">
      <c r="C85" s="22"/>
      <c r="D85" s="22"/>
      <c r="E85" s="22"/>
    </row>
    <row r="86" spans="1:10" x14ac:dyDescent="0.25">
      <c r="C86" s="22"/>
      <c r="D86" s="22"/>
      <c r="E86" s="22"/>
    </row>
    <row r="87" spans="1:10" x14ac:dyDescent="0.25">
      <c r="C87" s="22"/>
      <c r="D87" s="22"/>
      <c r="E87" s="22"/>
    </row>
    <row r="88" spans="1:10" x14ac:dyDescent="0.25">
      <c r="C88" s="22"/>
      <c r="D88" s="22"/>
      <c r="E88" s="22"/>
    </row>
    <row r="89" spans="1:10" x14ac:dyDescent="0.25">
      <c r="C89" s="22"/>
      <c r="D89" s="22"/>
      <c r="E89" s="22"/>
    </row>
    <row r="90" spans="1:10" x14ac:dyDescent="0.25">
      <c r="C90" s="22"/>
      <c r="D90" s="22"/>
      <c r="E90" s="22"/>
    </row>
    <row r="91" spans="1:10" x14ac:dyDescent="0.25">
      <c r="C91" s="22"/>
      <c r="D91" s="22"/>
      <c r="E91" s="22"/>
    </row>
    <row r="92" spans="1:10" x14ac:dyDescent="0.25">
      <c r="C92" s="22"/>
      <c r="D92" s="22"/>
      <c r="E92" s="22"/>
    </row>
    <row r="93" spans="1:10" x14ac:dyDescent="0.25">
      <c r="C93" s="22"/>
      <c r="D93" s="22"/>
      <c r="E93" s="22"/>
    </row>
    <row r="94" spans="1:10" x14ac:dyDescent="0.25">
      <c r="C94" s="22"/>
      <c r="D94" s="22"/>
      <c r="E94" s="22"/>
    </row>
    <row r="95" spans="1:10" x14ac:dyDescent="0.25">
      <c r="C95" s="22"/>
      <c r="D95" s="22"/>
      <c r="E95" s="22"/>
    </row>
    <row r="96" spans="1:10" x14ac:dyDescent="0.25">
      <c r="C96" s="22"/>
      <c r="D96" s="22"/>
      <c r="E96" s="22"/>
    </row>
  </sheetData>
  <mergeCells count="3">
    <mergeCell ref="B5:E5"/>
    <mergeCell ref="A1:E4"/>
    <mergeCell ref="D83:E83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2"/>
  <sheetViews>
    <sheetView workbookViewId="0">
      <selection sqref="A1:D3"/>
    </sheetView>
  </sheetViews>
  <sheetFormatPr defaultRowHeight="15" x14ac:dyDescent="0.25"/>
  <cols>
    <col min="1" max="1" width="9.140625" style="14"/>
    <col min="2" max="2" width="57.7109375" customWidth="1"/>
    <col min="3" max="4" width="16.140625" customWidth="1"/>
  </cols>
  <sheetData>
    <row r="1" spans="1:8" ht="15" customHeight="1" x14ac:dyDescent="0.25">
      <c r="A1" s="45" t="s">
        <v>81</v>
      </c>
      <c r="B1" s="46"/>
      <c r="C1" s="46"/>
      <c r="D1" s="46"/>
    </row>
    <row r="2" spans="1:8" x14ac:dyDescent="0.25">
      <c r="A2" s="45"/>
      <c r="B2" s="46"/>
      <c r="C2" s="46"/>
      <c r="D2" s="46"/>
    </row>
    <row r="3" spans="1:8" x14ac:dyDescent="0.25">
      <c r="A3" s="45"/>
      <c r="B3" s="46"/>
      <c r="C3" s="46"/>
      <c r="D3" s="46"/>
    </row>
    <row r="4" spans="1:8" x14ac:dyDescent="0.25">
      <c r="A4" s="23"/>
      <c r="B4" s="23"/>
    </row>
    <row r="5" spans="1:8" ht="67.5" customHeight="1" x14ac:dyDescent="0.25">
      <c r="A5" s="23"/>
      <c r="B5" s="42" t="s">
        <v>80</v>
      </c>
      <c r="C5" s="42"/>
      <c r="D5" s="42"/>
      <c r="E5" s="42"/>
    </row>
    <row r="7" spans="1:8" s="4" customFormat="1" x14ac:dyDescent="0.25">
      <c r="A7" s="10" t="s">
        <v>0</v>
      </c>
      <c r="B7" s="2" t="s">
        <v>59</v>
      </c>
      <c r="C7" s="24" t="s">
        <v>73</v>
      </c>
      <c r="D7" s="24" t="s">
        <v>78</v>
      </c>
      <c r="G7"/>
      <c r="H7"/>
    </row>
    <row r="8" spans="1:8" x14ac:dyDescent="0.25">
      <c r="A8" s="5">
        <v>501</v>
      </c>
      <c r="B8" s="7" t="s">
        <v>60</v>
      </c>
      <c r="C8" s="25">
        <v>100000</v>
      </c>
      <c r="D8" s="25">
        <v>105000</v>
      </c>
    </row>
    <row r="9" spans="1:8" x14ac:dyDescent="0.25">
      <c r="A9" s="5">
        <v>502</v>
      </c>
      <c r="B9" s="7" t="s">
        <v>61</v>
      </c>
      <c r="C9" s="25">
        <v>175000</v>
      </c>
      <c r="D9" s="25">
        <v>177000</v>
      </c>
    </row>
    <row r="10" spans="1:8" x14ac:dyDescent="0.25">
      <c r="A10" s="5">
        <v>511</v>
      </c>
      <c r="B10" s="7" t="s">
        <v>62</v>
      </c>
      <c r="C10" s="25">
        <v>5000</v>
      </c>
      <c r="D10" s="25">
        <v>6000</v>
      </c>
    </row>
    <row r="11" spans="1:8" x14ac:dyDescent="0.25">
      <c r="A11" s="5">
        <v>512</v>
      </c>
      <c r="B11" s="7" t="s">
        <v>63</v>
      </c>
      <c r="C11" s="25">
        <v>2000</v>
      </c>
      <c r="D11" s="25">
        <v>2000</v>
      </c>
    </row>
    <row r="12" spans="1:8" x14ac:dyDescent="0.25">
      <c r="A12" s="5">
        <v>518</v>
      </c>
      <c r="B12" s="7" t="s">
        <v>64</v>
      </c>
      <c r="C12" s="25">
        <v>570000</v>
      </c>
      <c r="D12" s="25">
        <v>580000</v>
      </c>
    </row>
    <row r="13" spans="1:8" x14ac:dyDescent="0.25">
      <c r="A13" s="5">
        <v>525</v>
      </c>
      <c r="B13" s="7" t="s">
        <v>65</v>
      </c>
      <c r="C13" s="25">
        <v>25000</v>
      </c>
      <c r="D13" s="25">
        <v>27000</v>
      </c>
    </row>
    <row r="14" spans="1:8" x14ac:dyDescent="0.25">
      <c r="A14" s="5">
        <v>527</v>
      </c>
      <c r="B14" s="7" t="s">
        <v>39</v>
      </c>
      <c r="C14" s="25">
        <v>36000</v>
      </c>
      <c r="D14" s="25">
        <v>38000</v>
      </c>
    </row>
    <row r="15" spans="1:8" x14ac:dyDescent="0.25">
      <c r="A15" s="5">
        <v>569</v>
      </c>
      <c r="B15" s="7" t="s">
        <v>33</v>
      </c>
      <c r="C15" s="25">
        <v>10000</v>
      </c>
      <c r="D15" s="25">
        <v>10000</v>
      </c>
    </row>
    <row r="16" spans="1:8" x14ac:dyDescent="0.25">
      <c r="A16" s="5">
        <v>521</v>
      </c>
      <c r="B16" s="7" t="s">
        <v>35</v>
      </c>
      <c r="C16" s="25">
        <v>20000</v>
      </c>
      <c r="D16" s="25">
        <v>20000</v>
      </c>
    </row>
    <row r="17" spans="1:8" x14ac:dyDescent="0.25">
      <c r="A17" s="5"/>
      <c r="B17" s="7" t="s">
        <v>36</v>
      </c>
      <c r="C17" s="25">
        <v>5800000</v>
      </c>
      <c r="D17" s="25">
        <v>6000000</v>
      </c>
    </row>
    <row r="18" spans="1:8" x14ac:dyDescent="0.25">
      <c r="A18" s="5">
        <v>549</v>
      </c>
      <c r="B18" s="7" t="s">
        <v>66</v>
      </c>
      <c r="C18" s="25">
        <v>25000</v>
      </c>
      <c r="D18" s="25">
        <v>25000</v>
      </c>
    </row>
    <row r="19" spans="1:8" x14ac:dyDescent="0.25">
      <c r="A19" s="5"/>
      <c r="B19" s="7" t="s">
        <v>67</v>
      </c>
      <c r="C19" s="25">
        <v>10000</v>
      </c>
      <c r="D19" s="25">
        <v>10000</v>
      </c>
    </row>
    <row r="20" spans="1:8" x14ac:dyDescent="0.25">
      <c r="A20" s="5"/>
      <c r="B20" s="7" t="s">
        <v>74</v>
      </c>
      <c r="C20" s="25">
        <v>250000</v>
      </c>
      <c r="D20" s="25"/>
    </row>
    <row r="21" spans="1:8" x14ac:dyDescent="0.25">
      <c r="A21" s="5"/>
      <c r="B21" s="7"/>
      <c r="C21" s="26"/>
      <c r="D21" s="26"/>
    </row>
    <row r="22" spans="1:8" x14ac:dyDescent="0.25">
      <c r="A22" s="5"/>
      <c r="B22" s="2" t="s">
        <v>46</v>
      </c>
      <c r="C22" s="3">
        <f>SUM(C8:C21)</f>
        <v>7028000</v>
      </c>
      <c r="D22" s="3">
        <f>SUM(D8:D21)</f>
        <v>7000000</v>
      </c>
    </row>
    <row r="23" spans="1:8" x14ac:dyDescent="0.25">
      <c r="A23" s="5"/>
      <c r="B23" s="7"/>
      <c r="C23" s="26"/>
      <c r="D23" s="26"/>
    </row>
    <row r="24" spans="1:8" s="4" customFormat="1" x14ac:dyDescent="0.25">
      <c r="A24" s="10"/>
      <c r="B24" s="2" t="s">
        <v>68</v>
      </c>
      <c r="C24" s="24" t="s">
        <v>73</v>
      </c>
      <c r="D24" s="24" t="s">
        <v>78</v>
      </c>
      <c r="G24"/>
      <c r="H24"/>
    </row>
    <row r="25" spans="1:8" x14ac:dyDescent="0.25">
      <c r="A25" s="5"/>
      <c r="B25" s="7" t="s">
        <v>69</v>
      </c>
      <c r="C25" s="25">
        <f>C22-C26-C27-C28</f>
        <v>878000</v>
      </c>
      <c r="D25" s="25">
        <f>D22-D26-D27</f>
        <v>880000</v>
      </c>
    </row>
    <row r="26" spans="1:8" x14ac:dyDescent="0.25">
      <c r="A26" s="5"/>
      <c r="B26" s="7" t="s">
        <v>70</v>
      </c>
      <c r="C26" s="25">
        <f>C17</f>
        <v>5800000</v>
      </c>
      <c r="D26" s="25">
        <v>6000000</v>
      </c>
    </row>
    <row r="27" spans="1:8" x14ac:dyDescent="0.25">
      <c r="A27" s="5"/>
      <c r="B27" s="7" t="s">
        <v>71</v>
      </c>
      <c r="C27" s="25">
        <v>100000</v>
      </c>
      <c r="D27" s="25">
        <v>120000</v>
      </c>
    </row>
    <row r="28" spans="1:8" x14ac:dyDescent="0.25">
      <c r="A28" s="5"/>
      <c r="B28" s="7" t="s">
        <v>74</v>
      </c>
      <c r="C28" s="25">
        <v>250000</v>
      </c>
      <c r="D28" s="25"/>
    </row>
    <row r="29" spans="1:8" x14ac:dyDescent="0.25">
      <c r="A29" s="5"/>
      <c r="B29" s="7"/>
      <c r="C29" s="26"/>
      <c r="D29" s="26"/>
    </row>
    <row r="30" spans="1:8" s="4" customFormat="1" x14ac:dyDescent="0.25">
      <c r="A30" s="10"/>
      <c r="B30" s="27" t="s">
        <v>56</v>
      </c>
      <c r="C30" s="3">
        <f>SUM(C25:C29)</f>
        <v>7028000</v>
      </c>
      <c r="D30" s="3">
        <f>SUM(D25:D29)</f>
        <v>7000000</v>
      </c>
      <c r="G30"/>
      <c r="H30"/>
    </row>
    <row r="31" spans="1:8" x14ac:dyDescent="0.25">
      <c r="A31" s="5"/>
      <c r="B31" s="28"/>
      <c r="C31" s="26"/>
      <c r="D31" s="26"/>
    </row>
    <row r="32" spans="1:8" x14ac:dyDescent="0.25">
      <c r="A32" s="5"/>
      <c r="B32" s="29" t="s">
        <v>72</v>
      </c>
      <c r="C32" s="30">
        <f>C30-C22</f>
        <v>0</v>
      </c>
      <c r="D32" s="30">
        <f>D30-D22</f>
        <v>0</v>
      </c>
    </row>
  </sheetData>
  <mergeCells count="2">
    <mergeCell ref="A1:D3"/>
    <mergeCell ref="B5:E5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návrh rozpočtu</vt:lpstr>
      <vt:lpstr>návrh výhledu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</dc:creator>
  <cp:lastModifiedBy>Reditelna</cp:lastModifiedBy>
  <dcterms:created xsi:type="dcterms:W3CDTF">2018-11-22T11:59:53Z</dcterms:created>
  <dcterms:modified xsi:type="dcterms:W3CDTF">2021-01-04T08:39:48Z</dcterms:modified>
</cp:coreProperties>
</file>